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90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'[1]list'!$B$724:$B$735</definedName>
    <definedName name="EBK_DEIN">'[1]list'!$B$11:$B$277</definedName>
    <definedName name="EBK_DEIN2">'[1]list'!$B$11:$C$277</definedName>
    <definedName name="OP_LIST">'[1]list'!$A$283:$A$306</definedName>
    <definedName name="OP_LIST2">'[1]list'!$A$283:$B$306</definedName>
    <definedName name="PRBK">'[1]list'!$A$312:$B$721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<sst xmlns="http://schemas.openxmlformats.org/spreadsheetml/2006/main" count="247" uniqueCount="175">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</sst>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93">
    <font>
      <sz val="10"/>
      <name val="Heba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63" fillId="0" borderId="0">
      <alignment/>
      <protection/>
    </xf>
    <xf numFmtId="0" fontId="6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0" fillId="26" borderId="1" applyNumberFormat="0" applyFont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70" fillId="29" borderId="6" applyNumberFormat="0" applyAlignment="0" applyProtection="0"/>
    <xf numFmtId="0" fontId="71" fillId="29" borderId="2" applyNumberFormat="0" applyAlignment="0" applyProtection="0"/>
    <xf numFmtId="0" fontId="72" fillId="30" borderId="7" applyNumberFormat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34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9" fillId="37" borderId="14" xfId="34" applyNumberFormat="1" applyFont="1" applyFill="1" applyBorder="1" applyAlignment="1" applyProtection="1">
      <alignment horizontal="center" vertical="center"/>
      <protection/>
    </xf>
    <xf numFmtId="0" fontId="28" fillId="33" borderId="0" xfId="34" applyFont="1" applyFill="1" applyAlignment="1" applyProtection="1">
      <alignment horizontal="right" vertical="center"/>
      <protection/>
    </xf>
    <xf numFmtId="170" fontId="25" fillId="36" borderId="14" xfId="34" applyNumberFormat="1" applyFont="1" applyFill="1" applyBorder="1" applyAlignment="1" applyProtection="1">
      <alignment horizontal="center" vertical="center"/>
      <protection/>
    </xf>
    <xf numFmtId="1" fontId="80" fillId="36" borderId="15" xfId="34" applyNumberFormat="1" applyFont="1" applyFill="1" applyBorder="1" applyAlignment="1" applyProtection="1">
      <alignment horizontal="center" vertical="center"/>
      <protection/>
    </xf>
    <xf numFmtId="1" fontId="80" fillId="36" borderId="16" xfId="34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34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34" applyFont="1" applyFill="1" applyAlignment="1" applyProtection="1">
      <alignment horizontal="left" vertical="center"/>
      <protection/>
    </xf>
    <xf numFmtId="0" fontId="28" fillId="33" borderId="17" xfId="34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81" fillId="38" borderId="14" xfId="34" applyNumberFormat="1" applyFont="1" applyFill="1" applyBorder="1" applyAlignment="1" applyProtection="1">
      <alignment horizontal="center" vertical="center"/>
      <protection/>
    </xf>
    <xf numFmtId="0" fontId="28" fillId="33" borderId="0" xfId="34" applyFont="1" applyFill="1" applyAlignment="1" applyProtection="1">
      <alignment horizontal="right" vertical="top" wrapText="1"/>
      <protection/>
    </xf>
    <xf numFmtId="0" fontId="25" fillId="33" borderId="0" xfId="34" applyFont="1" applyFill="1" applyAlignment="1" applyProtection="1" quotePrefix="1">
      <alignment vertical="center"/>
      <protection/>
    </xf>
    <xf numFmtId="0" fontId="82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83" fillId="26" borderId="14" xfId="34" applyNumberFormat="1" applyFont="1" applyFill="1" applyBorder="1" applyAlignment="1" applyProtection="1">
      <alignment horizontal="center" vertical="center"/>
      <protection/>
    </xf>
    <xf numFmtId="0" fontId="83" fillId="26" borderId="14" xfId="34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34" applyFont="1" applyFill="1" applyBorder="1" applyAlignment="1" applyProtection="1">
      <alignment horizontal="center" vertical="center" wrapText="1"/>
      <protection/>
    </xf>
    <xf numFmtId="0" fontId="79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34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34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34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34" applyFont="1" applyFill="1" applyBorder="1" applyAlignment="1" applyProtection="1">
      <alignment horizontal="center" vertical="center" wrapText="1"/>
      <protection/>
    </xf>
    <xf numFmtId="0" fontId="79" fillId="38" borderId="27" xfId="0" applyFont="1" applyFill="1" applyBorder="1" applyAlignment="1" applyProtection="1">
      <alignment horizontal="center" vertical="center" wrapText="1"/>
      <protection/>
    </xf>
    <xf numFmtId="0" fontId="34" fillId="26" borderId="16" xfId="0" applyFont="1" applyFill="1" applyBorder="1" applyAlignment="1" applyProtection="1">
      <alignment horizontal="center" vertical="center" wrapText="1"/>
      <protection/>
    </xf>
    <xf numFmtId="0" fontId="34" fillId="26" borderId="14" xfId="0" applyFont="1" applyFill="1" applyBorder="1" applyAlignment="1" applyProtection="1">
      <alignment horizontal="center" vertical="center" wrapText="1"/>
      <protection/>
    </xf>
    <xf numFmtId="0" fontId="34" fillId="26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34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26" borderId="57" xfId="0" applyFont="1" applyFill="1" applyBorder="1" applyAlignment="1" applyProtection="1">
      <alignment horizontal="left"/>
      <protection/>
    </xf>
    <xf numFmtId="1" fontId="19" fillId="26" borderId="57" xfId="0" applyNumberFormat="1" applyFont="1" applyFill="1" applyBorder="1" applyAlignment="1" applyProtection="1">
      <alignment/>
      <protection/>
    </xf>
    <xf numFmtId="3" fontId="35" fillId="26" borderId="57" xfId="0" applyNumberFormat="1" applyFont="1" applyFill="1" applyBorder="1" applyAlignment="1" applyProtection="1">
      <alignment/>
      <protection/>
    </xf>
    <xf numFmtId="3" fontId="35" fillId="26" borderId="58" xfId="0" applyNumberFormat="1" applyFont="1" applyFill="1" applyBorder="1" applyAlignment="1" applyProtection="1">
      <alignment/>
      <protection/>
    </xf>
    <xf numFmtId="3" fontId="35" fillId="26" borderId="59" xfId="0" applyNumberFormat="1" applyFont="1" applyFill="1" applyBorder="1" applyAlignment="1" applyProtection="1">
      <alignment/>
      <protection/>
    </xf>
    <xf numFmtId="3" fontId="35" fillId="26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26" borderId="59" xfId="0" applyNumberFormat="1" applyFont="1" applyFill="1" applyBorder="1" applyAlignment="1" applyProtection="1">
      <alignment horizontal="center"/>
      <protection/>
    </xf>
    <xf numFmtId="0" fontId="26" fillId="26" borderId="61" xfId="0" applyFont="1" applyFill="1" applyBorder="1" applyAlignment="1" applyProtection="1">
      <alignment horizontal="left"/>
      <protection/>
    </xf>
    <xf numFmtId="1" fontId="19" fillId="26" borderId="61" xfId="0" applyNumberFormat="1" applyFont="1" applyFill="1" applyBorder="1" applyAlignment="1" applyProtection="1">
      <alignment/>
      <protection/>
    </xf>
    <xf numFmtId="3" fontId="35" fillId="26" borderId="61" xfId="0" applyNumberFormat="1" applyFont="1" applyFill="1" applyBorder="1" applyAlignment="1" applyProtection="1">
      <alignment/>
      <protection/>
    </xf>
    <xf numFmtId="3" fontId="35" fillId="26" borderId="62" xfId="0" applyNumberFormat="1" applyFont="1" applyFill="1" applyBorder="1" applyAlignment="1" applyProtection="1">
      <alignment/>
      <protection/>
    </xf>
    <xf numFmtId="3" fontId="35" fillId="26" borderId="63" xfId="0" applyNumberFormat="1" applyFont="1" applyFill="1" applyBorder="1" applyAlignment="1" applyProtection="1">
      <alignment/>
      <protection/>
    </xf>
    <xf numFmtId="3" fontId="35" fillId="26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26" borderId="63" xfId="0" applyNumberFormat="1" applyFont="1" applyFill="1" applyBorder="1" applyAlignment="1" applyProtection="1">
      <alignment horizontal="center"/>
      <protection/>
    </xf>
    <xf numFmtId="0" fontId="26" fillId="26" borderId="65" xfId="0" applyFont="1" applyFill="1" applyBorder="1" applyAlignment="1" applyProtection="1">
      <alignment horizontal="left"/>
      <protection/>
    </xf>
    <xf numFmtId="1" fontId="19" fillId="26" borderId="66" xfId="0" applyNumberFormat="1" applyFont="1" applyFill="1" applyBorder="1" applyAlignment="1" applyProtection="1">
      <alignment/>
      <protection/>
    </xf>
    <xf numFmtId="3" fontId="35" fillId="26" borderId="66" xfId="0" applyNumberFormat="1" applyFont="1" applyFill="1" applyBorder="1" applyAlignment="1" applyProtection="1">
      <alignment/>
      <protection/>
    </xf>
    <xf numFmtId="3" fontId="35" fillId="26" borderId="67" xfId="0" applyNumberFormat="1" applyFont="1" applyFill="1" applyBorder="1" applyAlignment="1" applyProtection="1">
      <alignment/>
      <protection/>
    </xf>
    <xf numFmtId="3" fontId="35" fillId="26" borderId="68" xfId="0" applyNumberFormat="1" applyFont="1" applyFill="1" applyBorder="1" applyAlignment="1" applyProtection="1">
      <alignment/>
      <protection/>
    </xf>
    <xf numFmtId="3" fontId="35" fillId="26" borderId="69" xfId="0" applyNumberFormat="1" applyFont="1" applyFill="1" applyBorder="1" applyAlignment="1" applyProtection="1">
      <alignment/>
      <protection/>
    </xf>
    <xf numFmtId="3" fontId="35" fillId="26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84" fillId="36" borderId="86" xfId="34" applyNumberFormat="1" applyFont="1" applyFill="1" applyBorder="1" applyAlignment="1" applyProtection="1">
      <alignment horizontal="right" vertical="center"/>
      <protection/>
    </xf>
    <xf numFmtId="3" fontId="84" fillId="36" borderId="87" xfId="34" applyNumberFormat="1" applyFont="1" applyFill="1" applyBorder="1" applyAlignment="1" applyProtection="1">
      <alignment horizontal="right" vertical="center"/>
      <protection/>
    </xf>
    <xf numFmtId="3" fontId="84" fillId="36" borderId="84" xfId="34" applyNumberFormat="1" applyFont="1" applyFill="1" applyBorder="1" applyAlignment="1" applyProtection="1">
      <alignment horizontal="right" vertical="center"/>
      <protection/>
    </xf>
    <xf numFmtId="3" fontId="84" fillId="36" borderId="88" xfId="34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84" fillId="36" borderId="93" xfId="34" applyNumberFormat="1" applyFont="1" applyFill="1" applyBorder="1" applyAlignment="1" applyProtection="1">
      <alignment horizontal="right" vertical="center"/>
      <protection/>
    </xf>
    <xf numFmtId="3" fontId="84" fillId="36" borderId="94" xfId="34" applyNumberFormat="1" applyFont="1" applyFill="1" applyBorder="1" applyAlignment="1" applyProtection="1">
      <alignment horizontal="right" vertical="center"/>
      <protection/>
    </xf>
    <xf numFmtId="3" fontId="84" fillId="36" borderId="91" xfId="34" applyNumberFormat="1" applyFont="1" applyFill="1" applyBorder="1" applyAlignment="1" applyProtection="1">
      <alignment horizontal="right" vertical="center"/>
      <protection/>
    </xf>
    <xf numFmtId="3" fontId="84" fillId="36" borderId="95" xfId="34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84" fillId="36" borderId="99" xfId="34" applyNumberFormat="1" applyFont="1" applyFill="1" applyBorder="1" applyAlignment="1" applyProtection="1">
      <alignment horizontal="right" vertical="center"/>
      <protection/>
    </xf>
    <xf numFmtId="3" fontId="84" fillId="36" borderId="100" xfId="34" applyNumberFormat="1" applyFont="1" applyFill="1" applyBorder="1" applyAlignment="1" applyProtection="1">
      <alignment horizontal="right" vertical="center"/>
      <protection/>
    </xf>
    <xf numFmtId="3" fontId="84" fillId="36" borderId="97" xfId="34" applyNumberFormat="1" applyFont="1" applyFill="1" applyBorder="1" applyAlignment="1" applyProtection="1">
      <alignment horizontal="right" vertical="center"/>
      <protection/>
    </xf>
    <xf numFmtId="3" fontId="84" fillId="36" borderId="101" xfId="34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84" fillId="36" borderId="14" xfId="34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85" fillId="5" borderId="43" xfId="34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172" fontId="26" fillId="33" borderId="102" xfId="56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26" borderId="109" xfId="0" applyNumberFormat="1" applyFont="1" applyFill="1" applyBorder="1" applyAlignment="1" applyProtection="1">
      <alignment/>
      <protection/>
    </xf>
    <xf numFmtId="173" fontId="26" fillId="26" borderId="110" xfId="0" applyNumberFormat="1" applyFont="1" applyFill="1" applyBorder="1" applyAlignment="1" applyProtection="1">
      <alignment/>
      <protection/>
    </xf>
    <xf numFmtId="173" fontId="26" fillId="26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6" fillId="41" borderId="112" xfId="38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7" fillId="33" borderId="113" xfId="0" applyNumberFormat="1" applyFont="1" applyFill="1" applyBorder="1" applyAlignment="1" applyProtection="1" quotePrefix="1">
      <alignment/>
      <protection/>
    </xf>
    <xf numFmtId="173" fontId="88" fillId="33" borderId="113" xfId="0" applyNumberFormat="1" applyFont="1" applyFill="1" applyBorder="1" applyAlignment="1" applyProtection="1" quotePrefix="1">
      <alignment/>
      <protection/>
    </xf>
    <xf numFmtId="173" fontId="88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26" borderId="42" xfId="0" applyNumberFormat="1" applyFont="1" applyFill="1" applyBorder="1" applyAlignment="1" applyProtection="1">
      <alignment horizontal="right"/>
      <protection/>
    </xf>
    <xf numFmtId="173" fontId="26" fillId="26" borderId="43" xfId="0" applyNumberFormat="1" applyFont="1" applyFill="1" applyBorder="1" applyAlignment="1" applyProtection="1">
      <alignment horizontal="right"/>
      <protection/>
    </xf>
    <xf numFmtId="173" fontId="26" fillId="26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9" fillId="33" borderId="0" xfId="38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7" fillId="33" borderId="20" xfId="0" applyNumberFormat="1" applyFont="1" applyFill="1" applyBorder="1" applyAlignment="1" applyProtection="1" quotePrefix="1">
      <alignment/>
      <protection/>
    </xf>
    <xf numFmtId="173" fontId="88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34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90" fillId="36" borderId="14" xfId="34" applyFont="1" applyFill="1" applyBorder="1" applyAlignment="1" applyProtection="1">
      <alignment horizontal="center" vertical="center"/>
      <protection/>
    </xf>
    <xf numFmtId="0" fontId="28" fillId="33" borderId="0" xfId="34" applyFont="1" applyFill="1" applyBorder="1" applyAlignment="1" applyProtection="1">
      <alignment horizontal="right" vertical="center"/>
      <protection/>
    </xf>
    <xf numFmtId="0" fontId="91" fillId="36" borderId="14" xfId="34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26" borderId="14" xfId="39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34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%20s4etovoditel\Desktop\&#1053;&#1086;&#1074;&#1072;%20&#1087;&#1072;&#1087;&#1082;&#1072;\10_RIOSV_PLEVEN_B1_2023_09_PRB%20_30_09_2023%20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РЕГИОНАЛНА ИНСПЕКЦИЯ ПО ОКОЛНАТА СРЕДА И ВОДИТЕ</v>
          </cell>
          <cell r="F9">
            <v>45199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7">
          <cell r="G77">
            <v>0</v>
          </cell>
          <cell r="H77">
            <v>0</v>
          </cell>
          <cell r="I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</row>
        <row r="90">
          <cell r="E90">
            <v>85000</v>
          </cell>
          <cell r="G90">
            <v>85488</v>
          </cell>
          <cell r="H90">
            <v>0</v>
          </cell>
          <cell r="I90">
            <v>28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12000</v>
          </cell>
          <cell r="G106">
            <v>9966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1159</v>
          </cell>
          <cell r="H110">
            <v>0</v>
          </cell>
          <cell r="I110">
            <v>1</v>
          </cell>
          <cell r="J110">
            <v>-300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739730</v>
          </cell>
          <cell r="G187">
            <v>488061</v>
          </cell>
          <cell r="H187">
            <v>0</v>
          </cell>
          <cell r="I187">
            <v>0</v>
          </cell>
          <cell r="J187">
            <v>60728</v>
          </cell>
        </row>
        <row r="190">
          <cell r="E190">
            <v>48405</v>
          </cell>
          <cell r="G190">
            <v>33998</v>
          </cell>
          <cell r="H190">
            <v>0</v>
          </cell>
          <cell r="I190">
            <v>1200</v>
          </cell>
          <cell r="J190">
            <v>5282</v>
          </cell>
        </row>
        <row r="196">
          <cell r="E196">
            <v>238618</v>
          </cell>
          <cell r="G196">
            <v>0</v>
          </cell>
          <cell r="H196">
            <v>0</v>
          </cell>
          <cell r="I196">
            <v>0</v>
          </cell>
          <cell r="J196">
            <v>177365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126520</v>
          </cell>
          <cell r="G205">
            <v>90796</v>
          </cell>
          <cell r="H205">
            <v>0</v>
          </cell>
          <cell r="I205">
            <v>1358</v>
          </cell>
          <cell r="J205">
            <v>284</v>
          </cell>
        </row>
        <row r="223">
          <cell r="E223">
            <v>2900</v>
          </cell>
          <cell r="G223">
            <v>2075</v>
          </cell>
          <cell r="H223">
            <v>0</v>
          </cell>
          <cell r="I223">
            <v>506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50593</v>
          </cell>
          <cell r="G276">
            <v>10188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3000</v>
          </cell>
          <cell r="G284">
            <v>3000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1112766</v>
          </cell>
          <cell r="G391">
            <v>-92808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632118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243659</v>
          </cell>
        </row>
        <row r="425">
          <cell r="G425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9">
          <cell r="G479">
            <v>0</v>
          </cell>
          <cell r="H479">
            <v>0</v>
          </cell>
        </row>
        <row r="480">
          <cell r="G480">
            <v>0</v>
          </cell>
          <cell r="H480">
            <v>0</v>
          </cell>
        </row>
        <row r="491">
          <cell r="G491">
            <v>0</v>
          </cell>
          <cell r="H491">
            <v>0</v>
          </cell>
        </row>
        <row r="493">
          <cell r="G493">
            <v>0</v>
          </cell>
          <cell r="H493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-3844</v>
          </cell>
          <cell r="H524">
            <v>0</v>
          </cell>
          <cell r="I524">
            <v>0</v>
          </cell>
          <cell r="J524">
            <v>300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-926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-3961</v>
          </cell>
          <cell r="H591">
            <v>0</v>
          </cell>
          <cell r="I591">
            <v>3961</v>
          </cell>
          <cell r="J591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600">
          <cell r="G600" t="str">
            <v>ИВА НАЧЕВА</v>
          </cell>
        </row>
        <row r="603">
          <cell r="D603" t="str">
            <v>ИВА НАЧЕВА</v>
          </cell>
          <cell r="G603" t="str">
            <v>ИНЖ. ЗОРНИЦА ЙОТКОВА</v>
          </cell>
        </row>
        <row r="605">
          <cell r="B605">
            <v>45204</v>
          </cell>
          <cell r="E605">
            <v>64800690</v>
          </cell>
          <cell r="H605" t="str">
            <v>iva.nacheva@riew-pleven.eu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>     А.2) Кодове на други бюджетни организации от подсектор "централно управление"</v>
          </cell>
        </row>
        <row r="365">
          <cell r="B365" t="str">
            <v>    А.2.1) кодове на държавните висши училища и Българската академия на науките</v>
          </cell>
        </row>
        <row r="366">
          <cell r="B366" t="str">
            <v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>Държавно предприятие „Единен системен оператор“ </v>
          </cell>
        </row>
        <row r="418">
          <cell r="B418" t="str">
            <v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6"/>
  <sheetViews>
    <sheetView showZeros="0" tabSelected="1" zoomScale="75" zoomScaleNormal="75" workbookViewId="0" topLeftCell="B6">
      <selection activeCell="B47" sqref="B47"/>
    </sheetView>
  </sheetViews>
  <sheetFormatPr defaultColWidth="9.00390625" defaultRowHeight="12.75"/>
  <cols>
    <col min="1" max="1" width="3.875" style="1" hidden="1" customWidth="1"/>
    <col min="2" max="2" width="81.75390625" style="6" customWidth="1"/>
    <col min="3" max="3" width="3.25390625" style="6" hidden="1" customWidth="1"/>
    <col min="4" max="4" width="4.125" style="6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75390625" style="6" customWidth="1"/>
    <col min="15" max="15" width="55.625" style="1" customWidth="1"/>
    <col min="16" max="16" width="13.75390625" style="6" hidden="1" customWidth="1"/>
    <col min="17" max="17" width="5.75390625" style="6" customWidth="1"/>
    <col min="18" max="18" width="14.375" style="7" customWidth="1"/>
    <col min="19" max="19" width="13.375" style="7" customWidth="1"/>
    <col min="20" max="21" width="11.125" style="7" customWidth="1"/>
    <col min="22" max="22" width="16.25390625" style="7" hidden="1" customWidth="1"/>
    <col min="23" max="23" width="15.00390625" style="7" hidden="1" customWidth="1"/>
    <col min="24" max="24" width="15.00390625" style="8" customWidth="1"/>
    <col min="25" max="25" width="15.75390625" style="7" hidden="1" customWidth="1"/>
    <col min="26" max="26" width="15.25390625" style="7" hidden="1" customWidth="1"/>
    <col min="27" max="16384" width="9.1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РЕГИОНАЛНА ИНСПЕКЦИЯ ПО ОКОЛНАТА СРЕДА И ВОДИТЕ</v>
      </c>
      <c r="C11" s="22"/>
      <c r="D11" s="22"/>
      <c r="E11" s="23" t="s">
        <v>0</v>
      </c>
      <c r="F11" s="24">
        <f>'[1]OTCHET'!F9</f>
        <v>45199</v>
      </c>
      <c r="G11" s="25" t="s">
        <v>1</v>
      </c>
      <c r="H11" s="26">
        <f>+'[1]OTCHET'!H9</f>
        <v>414414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околната среда и водите</v>
      </c>
      <c r="C13" s="33"/>
      <c r="D13" s="33"/>
      <c r="E13" s="38" t="str">
        <f>+'[1]OTCHET'!E12</f>
        <v>код по ЕБК:</v>
      </c>
      <c r="F13" s="39" t="str">
        <f>+'[1]OTCHET'!F12</f>
        <v>1900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0</v>
      </c>
      <c r="F15" s="45" t="str">
        <f>'[1]OTCHET'!F15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97000</v>
      </c>
      <c r="F22" s="110">
        <f t="shared" si="0"/>
        <v>96342</v>
      </c>
      <c r="G22" s="111">
        <f t="shared" si="0"/>
        <v>96613</v>
      </c>
      <c r="H22" s="112">
        <f t="shared" si="0"/>
        <v>0</v>
      </c>
      <c r="I22" s="112">
        <f t="shared" si="0"/>
        <v>29</v>
      </c>
      <c r="J22" s="113">
        <f t="shared" si="0"/>
        <v>-300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97000</v>
      </c>
      <c r="F25" s="135">
        <f>+F26+F30+F31+F32+F33</f>
        <v>96342</v>
      </c>
      <c r="G25" s="136">
        <f aca="true" t="shared" si="2" ref="G25:M25">+G26+G30+G31+G32+G33</f>
        <v>96613</v>
      </c>
      <c r="H25" s="137">
        <f>+H26+H30+H31+H32+H33</f>
        <v>0</v>
      </c>
      <c r="I25" s="137">
        <f>+I26+I30+I31+I32+I33</f>
        <v>29</v>
      </c>
      <c r="J25" s="138">
        <f>+J26+J30+J31+J32+J33</f>
        <v>-300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85000</v>
      </c>
      <c r="F30" s="170">
        <f t="shared" si="1"/>
        <v>85516</v>
      </c>
      <c r="G30" s="171">
        <f>'[1]OTCHET'!G90+'[1]OTCHET'!G93+'[1]OTCHET'!G94</f>
        <v>85488</v>
      </c>
      <c r="H30" s="172">
        <f>'[1]OTCHET'!H90+'[1]OTCHET'!H93+'[1]OTCHET'!H94</f>
        <v>0</v>
      </c>
      <c r="I30" s="172">
        <f>'[1]OTCHET'!I90+'[1]OTCHET'!I93+'[1]OTCHET'!I94</f>
        <v>28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12000</v>
      </c>
      <c r="F31" s="176">
        <f t="shared" si="1"/>
        <v>9966</v>
      </c>
      <c r="G31" s="177">
        <f>'[1]OTCHET'!G106</f>
        <v>9966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860</v>
      </c>
      <c r="G32" s="177">
        <f>'[1]OTCHET'!G110+'[1]OTCHET'!G119+'[1]OTCHET'!G135+'[1]OTCHET'!G136</f>
        <v>1159</v>
      </c>
      <c r="H32" s="178">
        <f>'[1]OTCHET'!H110+'[1]OTCHET'!H119+'[1]OTCHET'!H135+'[1]OTCHET'!H136</f>
        <v>0</v>
      </c>
      <c r="I32" s="178">
        <f>'[1]OTCHET'!I110+'[1]OTCHET'!I119+'[1]OTCHET'!I135+'[1]OTCHET'!I136</f>
        <v>1</v>
      </c>
      <c r="J32" s="179">
        <f>'[1]OTCHET'!J110+'[1]OTCHET'!J119+'[1]OTCHET'!J135+'[1]OTCHET'!J136</f>
        <v>-300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1209766</v>
      </c>
      <c r="F38" s="217">
        <f t="shared" si="3"/>
        <v>874841</v>
      </c>
      <c r="G38" s="218">
        <f t="shared" si="3"/>
        <v>628118</v>
      </c>
      <c r="H38" s="219">
        <f t="shared" si="3"/>
        <v>0</v>
      </c>
      <c r="I38" s="219">
        <f t="shared" si="3"/>
        <v>3064</v>
      </c>
      <c r="J38" s="220">
        <f t="shared" si="3"/>
        <v>243659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1026753</v>
      </c>
      <c r="F39" s="229">
        <f t="shared" si="4"/>
        <v>766634</v>
      </c>
      <c r="G39" s="230">
        <f t="shared" si="4"/>
        <v>522059</v>
      </c>
      <c r="H39" s="231">
        <f t="shared" si="4"/>
        <v>0</v>
      </c>
      <c r="I39" s="231">
        <f t="shared" si="4"/>
        <v>1200</v>
      </c>
      <c r="J39" s="232">
        <f t="shared" si="4"/>
        <v>243375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739730</v>
      </c>
      <c r="F40" s="237">
        <f t="shared" si="1"/>
        <v>548789</v>
      </c>
      <c r="G40" s="238">
        <f>'[1]OTCHET'!G187</f>
        <v>488061</v>
      </c>
      <c r="H40" s="239">
        <f>'[1]OTCHET'!H187</f>
        <v>0</v>
      </c>
      <c r="I40" s="239">
        <f>'[1]OTCHET'!I187</f>
        <v>0</v>
      </c>
      <c r="J40" s="240">
        <f>'[1]OTCHET'!J187</f>
        <v>60728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48405</v>
      </c>
      <c r="F41" s="245">
        <f t="shared" si="1"/>
        <v>40480</v>
      </c>
      <c r="G41" s="246">
        <f>'[1]OTCHET'!G190</f>
        <v>33998</v>
      </c>
      <c r="H41" s="247">
        <f>'[1]OTCHET'!H190</f>
        <v>0</v>
      </c>
      <c r="I41" s="247">
        <f>'[1]OTCHET'!I190</f>
        <v>1200</v>
      </c>
      <c r="J41" s="248">
        <f>'[1]OTCHET'!J190</f>
        <v>5282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238618</v>
      </c>
      <c r="F42" s="252">
        <f t="shared" si="1"/>
        <v>177365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177365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129420</v>
      </c>
      <c r="F43" s="258">
        <f t="shared" si="1"/>
        <v>95019</v>
      </c>
      <c r="G43" s="259">
        <f>+'[1]OTCHET'!G205+'[1]OTCHET'!G223+'[1]OTCHET'!G271</f>
        <v>92871</v>
      </c>
      <c r="H43" s="260">
        <f>+'[1]OTCHET'!H205+'[1]OTCHET'!H223+'[1]OTCHET'!H271</f>
        <v>0</v>
      </c>
      <c r="I43" s="260">
        <f>+'[1]OTCHET'!I205+'[1]OTCHET'!I223+'[1]OTCHET'!I271</f>
        <v>1864</v>
      </c>
      <c r="J43" s="261">
        <f>+'[1]OTCHET'!J205+'[1]OTCHET'!J223+'[1]OTCHET'!J271</f>
        <v>284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53593</v>
      </c>
      <c r="F49" s="176">
        <f t="shared" si="1"/>
        <v>13188</v>
      </c>
      <c r="G49" s="177">
        <f>'[1]OTCHET'!G275+'[1]OTCHET'!G276+'[1]OTCHET'!G284+'[1]OTCHET'!G287</f>
        <v>13188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1112766</v>
      </c>
      <c r="F56" s="301">
        <f t="shared" si="5"/>
        <v>782969</v>
      </c>
      <c r="G56" s="302">
        <f t="shared" si="5"/>
        <v>539310</v>
      </c>
      <c r="H56" s="303">
        <f t="shared" si="5"/>
        <v>0</v>
      </c>
      <c r="I56" s="304">
        <f t="shared" si="5"/>
        <v>0</v>
      </c>
      <c r="J56" s="305">
        <f t="shared" si="5"/>
        <v>243659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1112766</v>
      </c>
      <c r="F58" s="312">
        <f t="shared" si="1"/>
        <v>539310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539310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243659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243659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4470</v>
      </c>
      <c r="G64" s="345">
        <f t="shared" si="6"/>
        <v>7805</v>
      </c>
      <c r="H64" s="346">
        <f t="shared" si="6"/>
        <v>0</v>
      </c>
      <c r="I64" s="346">
        <f t="shared" si="6"/>
        <v>-3035</v>
      </c>
      <c r="J64" s="347">
        <f t="shared" si="6"/>
        <v>-300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-4470</v>
      </c>
      <c r="G66" s="357">
        <f aca="true" t="shared" si="8" ref="G66:L66">SUM(+G68+G76+G77+G84+G85+G86+G89+G90+G91+G92+G93+G94+G95)</f>
        <v>-7805</v>
      </c>
      <c r="H66" s="358">
        <f>SUM(+H68+H76+H77+H84+H85+H86+H89+H90+H91+H92+H93+H94+H95)</f>
        <v>0</v>
      </c>
      <c r="I66" s="358">
        <f>SUM(+I68+I76+I77+I84+I85+I86+I89+I90+I91+I92+I93+I94+I95)</f>
        <v>3035</v>
      </c>
      <c r="J66" s="359">
        <f>SUM(+J68+J76+J77+J84+J85+J86+J89+J90+J91+J92+J93+J94+J95)</f>
        <v>300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-3544</v>
      </c>
      <c r="G86" s="318">
        <f aca="true" t="shared" si="11" ref="G86:M86">+G87+G88</f>
        <v>-3844</v>
      </c>
      <c r="H86" s="319">
        <f>+H87+H88</f>
        <v>0</v>
      </c>
      <c r="I86" s="319">
        <f>+I87+I88</f>
        <v>0</v>
      </c>
      <c r="J86" s="320">
        <f>+J87+J88</f>
        <v>300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-3544</v>
      </c>
      <c r="G88" s="391">
        <f>+'[1]OTCHET'!G521+'[1]OTCHET'!G524+'[1]OTCHET'!G544</f>
        <v>-3844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300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-926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-926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-3961</v>
      </c>
      <c r="H95" s="130">
        <f>'[1]OTCHET'!H591</f>
        <v>0</v>
      </c>
      <c r="I95" s="130">
        <f>'[1]OTCHET'!I591</f>
        <v>3961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+'[1]OTCHET'!H605</f>
        <v>iva.nacheva@riew-pleven.eu</v>
      </c>
      <c r="C107" s="429"/>
      <c r="D107" s="429"/>
      <c r="E107" s="434"/>
      <c r="F107" s="19"/>
      <c r="G107" s="435">
        <f>+'[1]OTCHET'!E605</f>
        <v>64800690</v>
      </c>
      <c r="H107" s="435">
        <f>+'[1]OTCHET'!F605</f>
        <v>0</v>
      </c>
      <c r="I107" s="436"/>
      <c r="J107" s="437">
        <f>+'[1]OTCHET'!B605</f>
        <v>45204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+'[1]OTCHET'!D603</f>
        <v>ИВА НАЧЕВА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 t="str">
        <f>+'[1]OTCHET'!G600</f>
        <v>ИВА НАЧЕВА</v>
      </c>
      <c r="F114" s="448"/>
      <c r="G114" s="453"/>
      <c r="H114" s="3"/>
      <c r="I114" s="448" t="str">
        <f>+'[1]OTCHET'!G603</f>
        <v>ИНЖ. ЗОРНИЦА ЙОТКОВА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s4etovoditel</dc:creator>
  <cp:keywords/>
  <dc:description/>
  <cp:lastModifiedBy>Gl s4etovoditel</cp:lastModifiedBy>
  <dcterms:created xsi:type="dcterms:W3CDTF">2023-10-23T12:29:35Z</dcterms:created>
  <dcterms:modified xsi:type="dcterms:W3CDTF">2023-10-23T12:29:53Z</dcterms:modified>
  <cp:category/>
  <cp:version/>
  <cp:contentType/>
  <cp:contentStatus/>
</cp:coreProperties>
</file>